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Moon observation data" sheetId="1" r:id="rId1"/>
    <sheet name="Calcul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<sst xmlns="http://schemas.openxmlformats.org/spreadsheetml/2006/main" count="186" uniqueCount="58">
  <si>
    <t>(facing E, W, etc.)</t>
  </si>
  <si>
    <t>Evan, Seth, and Jacob</t>
  </si>
  <si>
    <t>partly cloudy</t>
  </si>
  <si>
    <t>Halfway in the sky, E</t>
  </si>
  <si>
    <t>Jon and Faith</t>
  </si>
  <si>
    <t>moderately high, E</t>
  </si>
  <si>
    <t>almost overhead, E</t>
  </si>
  <si>
    <t>Evan, Jakob, Seth</t>
  </si>
  <si>
    <t>3/4 moon, waxing</t>
  </si>
  <si>
    <t>fairly high in sky, E</t>
  </si>
  <si>
    <t>waning crescent</t>
  </si>
  <si>
    <t>clear (finally!)</t>
  </si>
  <si>
    <t>Perigee/apogee</t>
  </si>
  <si>
    <t>Ryan and Gabs</t>
  </si>
  <si>
    <t>K. Geddes</t>
  </si>
  <si>
    <t>Jarrod and Alex AKA the Lunar-Lookers</t>
  </si>
  <si>
    <t>fairly high, W</t>
  </si>
  <si>
    <t>(Moon Diameters)</t>
  </si>
  <si>
    <t>not visible</t>
  </si>
  <si>
    <t>overcast</t>
  </si>
  <si>
    <t>3/4 moon</t>
  </si>
  <si>
    <t>fairly high. W</t>
  </si>
  <si>
    <t>Moon phase</t>
  </si>
  <si>
    <t>high E, apogee</t>
  </si>
  <si>
    <t>Evan, Seth, and Jakob</t>
  </si>
  <si>
    <t>high, W</t>
  </si>
  <si>
    <t>D</t>
  </si>
  <si>
    <t>Conditions</t>
  </si>
  <si>
    <t>E</t>
  </si>
  <si>
    <t>Recorded by</t>
  </si>
  <si>
    <t>high in sky, E</t>
  </si>
  <si>
    <t>Sean and Tyler</t>
  </si>
  <si>
    <t>Clear</t>
  </si>
  <si>
    <t>crescent</t>
  </si>
  <si>
    <t>clear</t>
  </si>
  <si>
    <t>W</t>
  </si>
  <si>
    <t>D (km)</t>
  </si>
  <si>
    <t>full</t>
  </si>
  <si>
    <t>1/4 moon</t>
  </si>
  <si>
    <t>high in the sky</t>
  </si>
  <si>
    <t>Average</t>
  </si>
  <si>
    <t>Near full</t>
  </si>
  <si>
    <t>Mrs. Geddes</t>
  </si>
  <si>
    <t>completely overcast</t>
  </si>
  <si>
    <t>Orientation</t>
  </si>
  <si>
    <t>near half moon</t>
  </si>
  <si>
    <t>Faith and Jon</t>
  </si>
  <si>
    <t>nearly half</t>
  </si>
  <si>
    <t>near full</t>
  </si>
  <si>
    <t>full, perigee</t>
  </si>
  <si>
    <t>Elapsed Time (hours)</t>
  </si>
  <si>
    <t>very high in the sky, E</t>
  </si>
  <si>
    <t>Waning Gibbous</t>
  </si>
  <si>
    <t>waxing crescent (apogee)</t>
  </si>
  <si>
    <t>nearly full</t>
  </si>
  <si>
    <t xml:space="preserve"> data in bold font.</t>
  </si>
  <si>
    <t>Date &amp; Time</t>
  </si>
  <si>
    <t>high in the sky, E</t>
  </si>
</sst>
</file>

<file path=xl/styles.xml><?xml version="1.0" encoding="utf-8"?>
<styleSheet xmlns="http://schemas.openxmlformats.org/spreadsheetml/2006/main">
  <numFmts count="1">
    <numFmt numFmtId="165" formatCode="m/d/yyyy h:mm:ss;@"/>
  </numFmts>
  <fonts count="4"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wrapText="1"/>
    </xf>
    <xf numFmtId="165" fontId="3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 customHeight="1"/>
  <cols>
    <col min="1" max="1" width="22.28125" style="0" customWidth="1"/>
    <col min="2" max="2" width="21.00390625" style="0" customWidth="1"/>
    <col min="3" max="3" width="23.7109375" style="0" customWidth="1"/>
    <col min="4" max="4" width="19.57421875" style="0" customWidth="1"/>
    <col min="5" max="5" width="9.7109375" style="0" customWidth="1"/>
    <col min="6" max="6" width="11.140625" style="0" customWidth="1"/>
    <col min="7" max="7" width="11.57421875" style="0" customWidth="1"/>
    <col min="8" max="8" width="18.00390625" style="0" customWidth="1"/>
    <col min="9" max="9" width="18.57421875" style="0" customWidth="1"/>
    <col min="10" max="10" width="13.140625" style="0" customWidth="1"/>
    <col min="11" max="11" width="22.7109375" style="0" customWidth="1"/>
  </cols>
  <sheetData>
    <row r="1" spans="10:11" ht="38.25">
      <c r="J1" s="1" t="s">
        <v>12</v>
      </c>
      <c r="K1" s="1" t="s">
        <v>55</v>
      </c>
    </row>
    <row r="2" spans="4:9" ht="15" customHeight="1">
      <c r="D2" s="2" t="s">
        <v>44</v>
      </c>
      <c r="F2" s="3"/>
      <c r="I2" s="2" t="s">
        <v>26</v>
      </c>
    </row>
    <row r="3" spans="1:11" ht="15" customHeight="1">
      <c r="A3" s="2" t="s">
        <v>56</v>
      </c>
      <c r="B3" s="2" t="s">
        <v>27</v>
      </c>
      <c r="C3" s="2" t="s">
        <v>22</v>
      </c>
      <c r="D3" s="2" t="s">
        <v>0</v>
      </c>
      <c r="E3" s="2">
        <v>1</v>
      </c>
      <c r="F3" s="2">
        <v>2</v>
      </c>
      <c r="G3" s="2">
        <v>3</v>
      </c>
      <c r="H3" s="2" t="s">
        <v>40</v>
      </c>
      <c r="I3" s="2" t="s">
        <v>17</v>
      </c>
      <c r="J3" s="2" t="s">
        <v>36</v>
      </c>
      <c r="K3" s="2" t="s">
        <v>29</v>
      </c>
    </row>
    <row r="4" spans="1:11" ht="15" customHeight="1">
      <c r="A4" s="4">
        <v>40608.32708333334</v>
      </c>
      <c r="B4" s="3" t="s">
        <v>34</v>
      </c>
      <c r="C4" s="3" t="s">
        <v>53</v>
      </c>
      <c r="D4" s="2" t="s">
        <v>28</v>
      </c>
      <c r="E4" s="3">
        <v>60</v>
      </c>
      <c r="F4" s="3">
        <v>59</v>
      </c>
      <c r="G4" s="3">
        <v>60</v>
      </c>
      <c r="H4" s="5">
        <f>+AVERAGE(E4:G4)</f>
      </c>
      <c r="I4" s="5">
        <f>700/(H4/10)</f>
      </c>
      <c r="J4" s="6">
        <f>+I4*3476</f>
      </c>
      <c r="K4" s="3" t="s">
        <v>14</v>
      </c>
    </row>
    <row r="5" spans="1:11" ht="15" customHeight="1">
      <c r="A5" s="4">
        <v>40616.82638888889</v>
      </c>
      <c r="B5" s="3" t="s">
        <v>2</v>
      </c>
      <c r="C5" s="3" t="s">
        <v>8</v>
      </c>
      <c r="D5" s="2" t="s">
        <v>6</v>
      </c>
      <c r="E5" s="3">
        <v>60</v>
      </c>
      <c r="F5" s="3">
        <v>58</v>
      </c>
      <c r="G5" s="3">
        <v>60</v>
      </c>
      <c r="H5" s="5">
        <f>+AVERAGE(E5:G5)</f>
      </c>
      <c r="I5" s="5">
        <f>700/(H5/9.5)</f>
      </c>
      <c r="J5" s="5">
        <f>+I5*3476</f>
      </c>
      <c r="K5" s="3" t="s">
        <v>14</v>
      </c>
    </row>
    <row r="6" spans="1:11" ht="28.5">
      <c r="A6" s="4">
        <v>40617.82638888889</v>
      </c>
      <c r="B6" s="3" t="s">
        <v>43</v>
      </c>
      <c r="C6" s="7" t="s">
        <v>18</v>
      </c>
      <c r="D6" s="7"/>
      <c r="E6" s="7"/>
      <c r="F6" s="7"/>
      <c r="G6" s="7"/>
      <c r="H6" s="7"/>
      <c r="I6" s="7"/>
      <c r="J6" s="7"/>
      <c r="K6" s="3" t="s">
        <v>14</v>
      </c>
    </row>
    <row r="7" spans="1:11" ht="15" customHeight="1">
      <c r="A7" s="4">
        <v>40618.804861111115</v>
      </c>
      <c r="B7" s="3" t="s">
        <v>34</v>
      </c>
      <c r="C7" s="3" t="s">
        <v>48</v>
      </c>
      <c r="D7" s="2" t="s">
        <v>30</v>
      </c>
      <c r="E7" s="3">
        <v>55</v>
      </c>
      <c r="F7" s="3">
        <v>57</v>
      </c>
      <c r="G7" s="3">
        <v>55</v>
      </c>
      <c r="H7" s="5">
        <f>+AVERAGE(E7:G7)</f>
      </c>
      <c r="I7" s="5">
        <f>700/(H7/9.5)</f>
      </c>
      <c r="J7" s="5">
        <f>+I7*3476</f>
      </c>
      <c r="K7" s="3" t="s">
        <v>14</v>
      </c>
    </row>
    <row r="8" spans="1:11" ht="57">
      <c r="A8" s="8">
        <v>40618.85486111111</v>
      </c>
      <c r="B8" s="7" t="s">
        <v>34</v>
      </c>
      <c r="C8" s="7" t="s">
        <v>48</v>
      </c>
      <c r="D8" s="7" t="s">
        <v>30</v>
      </c>
      <c r="E8" s="7">
        <v>57</v>
      </c>
      <c r="F8" s="7">
        <v>56</v>
      </c>
      <c r="G8" s="7">
        <v>57</v>
      </c>
      <c r="H8" s="5">
        <f>+AVERAGE(E8:G8)</f>
      </c>
      <c r="I8" s="5">
        <f>700/(H8/9.5)</f>
      </c>
      <c r="J8" s="5">
        <f>+I8*3476</f>
      </c>
      <c r="K8" s="7" t="s">
        <v>4</v>
      </c>
    </row>
    <row r="9" spans="1:11" ht="57">
      <c r="A9" s="8">
        <v>40618.895833333336</v>
      </c>
      <c r="B9" s="7" t="s">
        <v>34</v>
      </c>
      <c r="C9" s="7" t="s">
        <v>48</v>
      </c>
      <c r="D9" s="7" t="s">
        <v>30</v>
      </c>
      <c r="E9" s="7">
        <v>56</v>
      </c>
      <c r="F9" s="7">
        <v>57</v>
      </c>
      <c r="G9" s="7">
        <v>58</v>
      </c>
      <c r="H9" s="5">
        <f>+AVERAGE(E9:G9)</f>
      </c>
      <c r="I9" s="5">
        <f>700/(H9/9.5)</f>
      </c>
      <c r="J9" s="5">
        <f>+I9*3476</f>
      </c>
      <c r="K9" s="7" t="s">
        <v>1</v>
      </c>
    </row>
    <row r="10" spans="1:11" ht="57">
      <c r="A10" s="8">
        <v>40619.85972222222</v>
      </c>
      <c r="B10" s="7" t="s">
        <v>32</v>
      </c>
      <c r="C10" s="7" t="s">
        <v>41</v>
      </c>
      <c r="D10" s="7" t="s">
        <v>9</v>
      </c>
      <c r="E10" s="7">
        <v>57</v>
      </c>
      <c r="F10" s="7">
        <v>58</v>
      </c>
      <c r="G10" s="7">
        <v>58</v>
      </c>
      <c r="H10" s="5">
        <f>+AVERAGE(E10:G10)</f>
      </c>
      <c r="I10" s="5">
        <f>700/(H10/9.5)</f>
      </c>
      <c r="J10" s="5">
        <f>+I10*3476</f>
      </c>
      <c r="K10" s="7" t="s">
        <v>31</v>
      </c>
    </row>
    <row r="11" spans="1:11" ht="57">
      <c r="A11" s="8">
        <v>40619.875</v>
      </c>
      <c r="B11" s="7" t="s">
        <v>34</v>
      </c>
      <c r="C11" s="7" t="s">
        <v>48</v>
      </c>
      <c r="D11" s="7" t="s">
        <v>39</v>
      </c>
      <c r="E11" s="7">
        <v>56</v>
      </c>
      <c r="F11" s="7">
        <v>56</v>
      </c>
      <c r="G11" s="7">
        <v>56</v>
      </c>
      <c r="H11" s="5">
        <f>+AVERAGE(E11:G11)</f>
      </c>
      <c r="I11" s="5">
        <f>700/(H11/9.5)</f>
      </c>
      <c r="J11" s="5">
        <f>+I11*3476</f>
      </c>
      <c r="K11" s="7"/>
    </row>
    <row r="12" spans="1:11" ht="57">
      <c r="A12" s="8">
        <v>40619.895833333336</v>
      </c>
      <c r="B12" s="7" t="s">
        <v>34</v>
      </c>
      <c r="C12" s="7" t="s">
        <v>54</v>
      </c>
      <c r="D12" s="7" t="s">
        <v>57</v>
      </c>
      <c r="E12" s="7">
        <v>57</v>
      </c>
      <c r="F12" s="7">
        <v>58</v>
      </c>
      <c r="G12" s="7">
        <v>58</v>
      </c>
      <c r="H12" s="5">
        <f>+AVERAGE(E12:G12)</f>
      </c>
      <c r="I12" s="5">
        <f>700/(H12/9.5)</f>
      </c>
      <c r="J12" s="5">
        <f>+I12*3476</f>
      </c>
      <c r="K12" s="7" t="s">
        <v>24</v>
      </c>
    </row>
    <row r="13" spans="1:11" ht="57">
      <c r="A13" s="8">
        <v>40620.870833333334</v>
      </c>
      <c r="B13" s="7" t="s">
        <v>34</v>
      </c>
      <c r="C13" s="7" t="s">
        <v>37</v>
      </c>
      <c r="D13" s="7" t="s">
        <v>5</v>
      </c>
      <c r="E13" s="7">
        <v>56</v>
      </c>
      <c r="F13" s="7">
        <v>55</v>
      </c>
      <c r="G13" s="7">
        <v>56</v>
      </c>
      <c r="H13" s="5">
        <f>+AVERAGE(E13:G13)</f>
      </c>
      <c r="I13" s="5">
        <f>700/(H13/9.5)</f>
      </c>
      <c r="J13" s="5">
        <f>+I13*3476</f>
      </c>
      <c r="K13" s="7" t="s">
        <v>13</v>
      </c>
    </row>
    <row r="14" spans="1:11" ht="57">
      <c r="A14" s="8">
        <v>40620.875</v>
      </c>
      <c r="B14" s="7" t="s">
        <v>34</v>
      </c>
      <c r="C14" s="7" t="s">
        <v>54</v>
      </c>
      <c r="D14" s="7" t="s">
        <v>39</v>
      </c>
      <c r="E14" s="7">
        <v>57</v>
      </c>
      <c r="F14" s="7">
        <v>58</v>
      </c>
      <c r="G14" s="7">
        <v>57</v>
      </c>
      <c r="H14" s="5">
        <f>+AVERAGE(E14:G14)</f>
      </c>
      <c r="I14" s="5">
        <f>700/(H14/9.5)</f>
      </c>
      <c r="J14" s="5">
        <f>+I14*3476</f>
      </c>
      <c r="K14" s="7" t="s">
        <v>46</v>
      </c>
    </row>
    <row r="15" spans="1:11" ht="57">
      <c r="A15" s="8">
        <v>40620.913194444445</v>
      </c>
      <c r="B15" s="7" t="s">
        <v>34</v>
      </c>
      <c r="C15" s="7" t="s">
        <v>54</v>
      </c>
      <c r="D15" s="7" t="s">
        <v>57</v>
      </c>
      <c r="E15" s="7">
        <v>58</v>
      </c>
      <c r="F15" s="7">
        <v>58</v>
      </c>
      <c r="G15" s="7">
        <v>59</v>
      </c>
      <c r="H15" s="5">
        <f>+AVERAGE(E15:G15)</f>
      </c>
      <c r="I15" s="5">
        <f>700/(H15/9.5)</f>
      </c>
      <c r="J15" s="5">
        <f>+I15*3476</f>
      </c>
      <c r="K15" s="7" t="s">
        <v>1</v>
      </c>
    </row>
    <row r="16" spans="1:11" ht="57">
      <c r="A16" s="8">
        <v>40620.93402777778</v>
      </c>
      <c r="B16" s="7" t="s">
        <v>34</v>
      </c>
      <c r="C16" s="7" t="s">
        <v>54</v>
      </c>
      <c r="D16" s="7" t="s">
        <v>6</v>
      </c>
      <c r="E16" s="7">
        <v>58</v>
      </c>
      <c r="F16" s="7">
        <v>58</v>
      </c>
      <c r="G16" s="7">
        <v>58</v>
      </c>
      <c r="H16" s="5">
        <f>+AVERAGE(E16:G16)</f>
      </c>
      <c r="I16" s="5">
        <f>700/(H16/9.5)</f>
      </c>
      <c r="J16" s="5">
        <f>+I16*3476</f>
      </c>
      <c r="K16" s="7" t="s">
        <v>31</v>
      </c>
    </row>
    <row r="17" spans="1:11" ht="57">
      <c r="A17" s="8">
        <v>40621.84027777778</v>
      </c>
      <c r="B17" s="7" t="s">
        <v>34</v>
      </c>
      <c r="C17" s="7" t="s">
        <v>49</v>
      </c>
      <c r="D17" s="7" t="s">
        <v>28</v>
      </c>
      <c r="E17" s="7">
        <v>64</v>
      </c>
      <c r="F17" s="7">
        <v>65</v>
      </c>
      <c r="G17" s="7">
        <v>65</v>
      </c>
      <c r="H17" s="5">
        <f>+AVERAGE(E17:G17)</f>
      </c>
      <c r="I17" s="5">
        <f>700/(H17/9.5)</f>
      </c>
      <c r="J17" s="6">
        <f>+I17*3476</f>
      </c>
      <c r="K17" s="7" t="s">
        <v>14</v>
      </c>
    </row>
    <row r="18" spans="1:11" ht="57">
      <c r="A18" s="8">
        <v>40621.896527777775</v>
      </c>
      <c r="B18" s="7" t="s">
        <v>34</v>
      </c>
      <c r="C18" s="7" t="s">
        <v>37</v>
      </c>
      <c r="D18" s="7" t="s">
        <v>28</v>
      </c>
      <c r="E18" s="7">
        <v>58</v>
      </c>
      <c r="F18" s="7">
        <v>58</v>
      </c>
      <c r="G18" s="7">
        <v>57</v>
      </c>
      <c r="H18" s="5">
        <f>+AVERAGE(E18:G18)</f>
      </c>
      <c r="I18" s="5">
        <f>700/(H18/9.5)</f>
      </c>
      <c r="J18" s="5">
        <f>+I18*3476</f>
      </c>
      <c r="K18" s="7" t="s">
        <v>13</v>
      </c>
    </row>
    <row r="19" spans="1:11" ht="57">
      <c r="A19" s="8">
        <v>40621.90069444444</v>
      </c>
      <c r="B19" s="7" t="s">
        <v>34</v>
      </c>
      <c r="C19" s="7" t="s">
        <v>37</v>
      </c>
      <c r="D19" s="7" t="s">
        <v>5</v>
      </c>
      <c r="E19" s="7">
        <v>61</v>
      </c>
      <c r="F19" s="7">
        <v>62</v>
      </c>
      <c r="G19" s="7">
        <v>62</v>
      </c>
      <c r="H19" s="5">
        <f>+AVERAGE(E19:G19)</f>
      </c>
      <c r="I19" s="5">
        <f>700/(H19/9.5)</f>
      </c>
      <c r="J19" s="5">
        <f>+I19*3476</f>
      </c>
      <c r="K19" s="7" t="s">
        <v>31</v>
      </c>
    </row>
    <row r="20" spans="1:11" ht="57">
      <c r="A20" s="8">
        <v>40621.916666666664</v>
      </c>
      <c r="B20" s="7" t="s">
        <v>34</v>
      </c>
      <c r="C20" s="7" t="s">
        <v>37</v>
      </c>
      <c r="D20" s="7" t="s">
        <v>3</v>
      </c>
      <c r="E20" s="7">
        <v>63</v>
      </c>
      <c r="F20" s="7">
        <v>64</v>
      </c>
      <c r="G20" s="7">
        <v>63</v>
      </c>
      <c r="H20" s="5">
        <f>+AVERAGE(E20:G20)</f>
      </c>
      <c r="I20" s="5">
        <f>700/(H20/9.5)</f>
      </c>
      <c r="J20" s="5">
        <f>+I20*3476</f>
      </c>
      <c r="K20" s="7" t="s">
        <v>46</v>
      </c>
    </row>
    <row r="21" spans="1:11" ht="57">
      <c r="A21" s="8">
        <v>40621.9375</v>
      </c>
      <c r="B21" s="7" t="s">
        <v>34</v>
      </c>
      <c r="C21" s="7" t="s">
        <v>37</v>
      </c>
      <c r="D21" s="7" t="s">
        <v>51</v>
      </c>
      <c r="E21" s="7">
        <v>58</v>
      </c>
      <c r="F21" s="7">
        <v>59</v>
      </c>
      <c r="G21" s="7">
        <v>59</v>
      </c>
      <c r="H21" s="5">
        <f>+AVERAGE(E21:G21)</f>
      </c>
      <c r="I21" s="5">
        <f>700/(H21/9.5)</f>
      </c>
      <c r="J21" s="5">
        <f>+I21*3476</f>
      </c>
      <c r="K21" s="7" t="s">
        <v>1</v>
      </c>
    </row>
    <row r="22" spans="1:11" ht="99.75">
      <c r="A22" s="8">
        <v>40622.88888888889</v>
      </c>
      <c r="B22" s="7" t="s">
        <v>43</v>
      </c>
      <c r="C22" s="7" t="s">
        <v>18</v>
      </c>
      <c r="D22" s="7"/>
      <c r="E22" s="7"/>
      <c r="F22" s="7"/>
      <c r="G22" s="7"/>
      <c r="H22" s="5"/>
      <c r="I22" s="5"/>
      <c r="J22" s="5"/>
      <c r="K22" s="7" t="s">
        <v>15</v>
      </c>
    </row>
    <row r="23" spans="1:11" ht="57">
      <c r="A23" s="8">
        <v>40622.895833333336</v>
      </c>
      <c r="B23" s="7" t="s">
        <v>43</v>
      </c>
      <c r="C23" s="7" t="s">
        <v>18</v>
      </c>
      <c r="D23" s="7"/>
      <c r="E23" s="7">
        <v>59</v>
      </c>
      <c r="F23" s="7">
        <v>60</v>
      </c>
      <c r="G23" s="7">
        <v>60</v>
      </c>
      <c r="H23" s="5">
        <f>+AVERAGE(E23:G23)</f>
      </c>
      <c r="I23" s="5">
        <f>700/(H23/9.5)</f>
      </c>
      <c r="J23" s="5">
        <f>+I23*3476</f>
      </c>
      <c r="K23" s="7" t="s">
        <v>1</v>
      </c>
    </row>
    <row r="24" spans="1:11" ht="57">
      <c r="A24" s="8">
        <v>40622.895833333336</v>
      </c>
      <c r="B24" s="7" t="s">
        <v>43</v>
      </c>
      <c r="C24" s="7" t="s">
        <v>18</v>
      </c>
      <c r="D24" s="7"/>
      <c r="E24" s="7"/>
      <c r="F24" s="7"/>
      <c r="G24" s="7"/>
      <c r="H24" s="5"/>
      <c r="I24" s="5"/>
      <c r="J24" s="5"/>
      <c r="K24" s="7" t="s">
        <v>31</v>
      </c>
    </row>
    <row r="25" spans="1:11" ht="57">
      <c r="A25" s="8">
        <v>40622.89791666667</v>
      </c>
      <c r="B25" s="7" t="s">
        <v>43</v>
      </c>
      <c r="C25" s="7" t="s">
        <v>18</v>
      </c>
      <c r="D25" s="7"/>
      <c r="E25" s="7"/>
      <c r="F25" s="7"/>
      <c r="G25" s="7"/>
      <c r="H25" s="5"/>
      <c r="I25" s="5"/>
      <c r="J25" s="5"/>
      <c r="K25" s="7" t="s">
        <v>13</v>
      </c>
    </row>
    <row r="26" spans="1:11" ht="57">
      <c r="A26" s="8">
        <v>40622.916666666664</v>
      </c>
      <c r="B26" s="7" t="s">
        <v>43</v>
      </c>
      <c r="C26" s="7" t="s">
        <v>18</v>
      </c>
      <c r="D26" s="7"/>
      <c r="E26" s="7"/>
      <c r="F26" s="7"/>
      <c r="G26" s="7"/>
      <c r="H26" s="5"/>
      <c r="I26" s="5"/>
      <c r="J26" s="5"/>
      <c r="K26" s="7" t="s">
        <v>46</v>
      </c>
    </row>
    <row r="27" spans="1:11" ht="57">
      <c r="A27" s="8">
        <v>40625.27847222222</v>
      </c>
      <c r="B27" s="7" t="s">
        <v>34</v>
      </c>
      <c r="C27" s="7" t="s">
        <v>20</v>
      </c>
      <c r="D27" s="7" t="s">
        <v>25</v>
      </c>
      <c r="E27" s="7">
        <v>54</v>
      </c>
      <c r="F27" s="7">
        <v>53</v>
      </c>
      <c r="G27" s="7">
        <v>55</v>
      </c>
      <c r="H27" s="5">
        <f>+AVERAGE(E27:G27)</f>
      </c>
      <c r="I27" s="5">
        <f>700/(H27/9.5)</f>
      </c>
      <c r="J27" s="5">
        <f>+I27*3476</f>
      </c>
      <c r="K27" s="7" t="s">
        <v>13</v>
      </c>
    </row>
    <row r="28" spans="1:11" ht="57">
      <c r="A28" s="8">
        <v>40625.28125</v>
      </c>
      <c r="B28" s="7" t="s">
        <v>34</v>
      </c>
      <c r="C28" s="7" t="s">
        <v>20</v>
      </c>
      <c r="D28" s="7" t="s">
        <v>21</v>
      </c>
      <c r="E28" s="7">
        <v>58</v>
      </c>
      <c r="F28" s="7">
        <v>58</v>
      </c>
      <c r="G28" s="7">
        <v>59</v>
      </c>
      <c r="H28" s="5">
        <f>+AVERAGE(E28:G28)</f>
      </c>
      <c r="I28" s="5">
        <f>700/(H28/9.5)</f>
      </c>
      <c r="J28" s="5">
        <f>+I28*3476</f>
      </c>
      <c r="K28" s="7" t="s">
        <v>31</v>
      </c>
    </row>
    <row r="29" spans="1:11" ht="42.75">
      <c r="A29" s="8">
        <v>40625.291666666664</v>
      </c>
      <c r="B29" s="7" t="s">
        <v>34</v>
      </c>
      <c r="C29" s="7" t="s">
        <v>20</v>
      </c>
      <c r="D29" s="7" t="s">
        <v>25</v>
      </c>
      <c r="E29" s="7">
        <v>55</v>
      </c>
      <c r="F29" s="7">
        <v>54</v>
      </c>
      <c r="G29" s="7">
        <v>55</v>
      </c>
      <c r="H29" s="5">
        <f>+AVERAGE(E29:G29)</f>
      </c>
      <c r="I29" s="5">
        <f>700/(H29/9.5)</f>
      </c>
      <c r="J29" s="5">
        <f>+I29*3476</f>
      </c>
      <c r="K29" s="7" t="s">
        <v>46</v>
      </c>
    </row>
    <row r="30" spans="1:11" ht="57">
      <c r="A30" s="8">
        <v>40626.26736111111</v>
      </c>
      <c r="B30" s="7" t="s">
        <v>34</v>
      </c>
      <c r="C30" s="7" t="s">
        <v>20</v>
      </c>
      <c r="D30" s="7" t="s">
        <v>25</v>
      </c>
      <c r="E30" s="7">
        <v>55</v>
      </c>
      <c r="F30" s="7">
        <v>55</v>
      </c>
      <c r="G30" s="7">
        <v>54</v>
      </c>
      <c r="H30" s="5">
        <f>+AVERAGE(E30:G30)</f>
      </c>
      <c r="I30" s="5">
        <f>700/(H30/9.5)</f>
      </c>
      <c r="J30" s="5">
        <f>+I30*3476</f>
      </c>
      <c r="K30" s="7" t="s">
        <v>46</v>
      </c>
    </row>
    <row r="31" spans="1:11" ht="57">
      <c r="A31" s="8">
        <v>40626.28125</v>
      </c>
      <c r="B31" s="7" t="s">
        <v>34</v>
      </c>
      <c r="C31" s="7" t="s">
        <v>20</v>
      </c>
      <c r="D31" s="7" t="s">
        <v>16</v>
      </c>
      <c r="E31" s="7">
        <v>55</v>
      </c>
      <c r="F31" s="7">
        <v>55</v>
      </c>
      <c r="G31" s="7">
        <v>55</v>
      </c>
      <c r="H31" s="5">
        <f>+AVERAGE(E31:G31)</f>
      </c>
      <c r="I31" s="5">
        <f>700/(H31/9.5)</f>
      </c>
      <c r="J31" s="5">
        <f>+I31*3476</f>
      </c>
      <c r="K31" s="7" t="s">
        <v>31</v>
      </c>
    </row>
    <row r="32" spans="1:11" ht="42.75">
      <c r="A32" s="8">
        <v>40626.308333333334</v>
      </c>
      <c r="B32" s="7" t="s">
        <v>34</v>
      </c>
      <c r="C32" s="7" t="s">
        <v>20</v>
      </c>
      <c r="D32" s="7" t="s">
        <v>25</v>
      </c>
      <c r="E32" s="7">
        <v>54</v>
      </c>
      <c r="F32" s="7">
        <v>55</v>
      </c>
      <c r="G32" s="7">
        <v>55</v>
      </c>
      <c r="H32" s="5">
        <f>+AVERAGE(E32:G32)</f>
      </c>
      <c r="I32" s="5">
        <f>700/(H32/9.5)</f>
      </c>
      <c r="J32" s="5">
        <f>+I32*3476</f>
      </c>
      <c r="K32" s="7" t="s">
        <v>13</v>
      </c>
    </row>
    <row r="33" spans="1:11" ht="57">
      <c r="A33" s="8">
        <v>40627.26736111111</v>
      </c>
      <c r="B33" s="7" t="s">
        <v>34</v>
      </c>
      <c r="C33" s="7" t="s">
        <v>45</v>
      </c>
      <c r="D33" s="7" t="s">
        <v>25</v>
      </c>
      <c r="E33" s="7">
        <v>54</v>
      </c>
      <c r="F33" s="7">
        <v>53</v>
      </c>
      <c r="G33" s="7">
        <v>53</v>
      </c>
      <c r="H33" s="5">
        <f>+AVERAGE(E33:G33)</f>
      </c>
      <c r="I33" s="5">
        <f>700/(H33/9.5)</f>
      </c>
      <c r="J33" s="5">
        <f>+I33*3476</f>
      </c>
      <c r="K33" s="7" t="s">
        <v>46</v>
      </c>
    </row>
    <row r="34" spans="1:11" ht="42.75">
      <c r="A34" s="8">
        <v>40627.291666666664</v>
      </c>
      <c r="B34" s="7" t="s">
        <v>34</v>
      </c>
      <c r="C34" s="7" t="s">
        <v>52</v>
      </c>
      <c r="D34" s="7" t="s">
        <v>16</v>
      </c>
      <c r="E34" s="7"/>
      <c r="F34" s="7"/>
      <c r="G34" s="7"/>
      <c r="H34" s="5"/>
      <c r="I34" s="5"/>
      <c r="J34" s="5"/>
      <c r="K34" s="7"/>
    </row>
    <row r="35" spans="1:11" ht="42.75">
      <c r="A35" s="8">
        <v>40627.31319444445</v>
      </c>
      <c r="B35" s="7" t="s">
        <v>34</v>
      </c>
      <c r="C35" s="7" t="s">
        <v>20</v>
      </c>
      <c r="D35" s="7" t="s">
        <v>25</v>
      </c>
      <c r="E35" s="7">
        <v>53</v>
      </c>
      <c r="F35" s="7">
        <v>52</v>
      </c>
      <c r="G35" s="7">
        <v>52</v>
      </c>
      <c r="H35" s="5">
        <f>+AVERAGE(E35:G35)</f>
      </c>
      <c r="I35" s="5">
        <f>700/(H35/9.5)</f>
      </c>
      <c r="J35" s="5">
        <f>+I35*3476</f>
      </c>
      <c r="K35" s="7" t="s">
        <v>13</v>
      </c>
    </row>
    <row r="36" spans="1:11" ht="42.75">
      <c r="A36" s="8">
        <v>40627.319444444445</v>
      </c>
      <c r="B36" s="7" t="s">
        <v>34</v>
      </c>
      <c r="C36" s="7" t="s">
        <v>47</v>
      </c>
      <c r="D36" s="7"/>
      <c r="E36" s="7">
        <v>55</v>
      </c>
      <c r="F36" s="7">
        <v>54</v>
      </c>
      <c r="G36" s="7">
        <v>54</v>
      </c>
      <c r="H36" s="5">
        <f>+AVERAGE(E36:G36)</f>
      </c>
      <c r="I36" s="5">
        <f>700/(H36/9.5)</f>
      </c>
      <c r="J36" s="5">
        <f>+I36*3476</f>
      </c>
      <c r="K36" s="7" t="s">
        <v>31</v>
      </c>
    </row>
    <row r="37" spans="1:11" ht="57">
      <c r="A37" s="8">
        <v>40628.270833333336</v>
      </c>
      <c r="B37" s="7" t="s">
        <v>19</v>
      </c>
      <c r="C37" s="7" t="s">
        <v>18</v>
      </c>
      <c r="D37" s="7"/>
      <c r="E37" s="7"/>
      <c r="F37" s="7"/>
      <c r="G37" s="7"/>
      <c r="H37" s="5"/>
      <c r="I37" s="5"/>
      <c r="J37" s="5"/>
      <c r="K37" s="7" t="s">
        <v>46</v>
      </c>
    </row>
    <row r="38" spans="1:11" ht="57">
      <c r="A38" s="8">
        <v>40629.270833333336</v>
      </c>
      <c r="B38" s="7" t="s">
        <v>19</v>
      </c>
      <c r="C38" s="7" t="s">
        <v>18</v>
      </c>
      <c r="D38" s="7"/>
      <c r="E38" s="7"/>
      <c r="F38" s="7"/>
      <c r="G38" s="7"/>
      <c r="H38" s="5"/>
      <c r="I38" s="5"/>
      <c r="J38" s="5"/>
      <c r="K38" s="7" t="s">
        <v>46</v>
      </c>
    </row>
    <row r="39" spans="1:11" ht="57">
      <c r="A39" s="8">
        <v>40630.26388888889</v>
      </c>
      <c r="B39" s="7" t="s">
        <v>19</v>
      </c>
      <c r="C39" s="7" t="s">
        <v>18</v>
      </c>
      <c r="D39" s="7"/>
      <c r="E39" s="7"/>
      <c r="F39" s="7"/>
      <c r="G39" s="7"/>
      <c r="H39" s="5"/>
      <c r="I39" s="5"/>
      <c r="J39" s="5"/>
      <c r="K39" s="7" t="s">
        <v>46</v>
      </c>
    </row>
    <row r="40" spans="1:11" ht="57">
      <c r="A40" s="8">
        <v>40631.26388888889</v>
      </c>
      <c r="B40" s="7" t="s">
        <v>19</v>
      </c>
      <c r="C40" s="7" t="s">
        <v>18</v>
      </c>
      <c r="D40" s="7"/>
      <c r="E40" s="7"/>
      <c r="F40" s="7"/>
      <c r="G40" s="7"/>
      <c r="H40" s="5"/>
      <c r="I40" s="5"/>
      <c r="J40" s="5"/>
      <c r="K40" s="7" t="s">
        <v>46</v>
      </c>
    </row>
    <row r="41" spans="1:11" ht="57">
      <c r="A41" s="8">
        <v>40632.26388888889</v>
      </c>
      <c r="B41" s="7" t="s">
        <v>19</v>
      </c>
      <c r="C41" s="7" t="s">
        <v>18</v>
      </c>
      <c r="D41" s="7"/>
      <c r="E41" s="7"/>
      <c r="F41" s="7"/>
      <c r="G41" s="7"/>
      <c r="H41" s="5"/>
      <c r="I41" s="5"/>
      <c r="J41" s="5"/>
      <c r="K41" s="7" t="s">
        <v>46</v>
      </c>
    </row>
    <row r="42" spans="1:11" ht="57">
      <c r="A42" s="8">
        <v>40633.26388888889</v>
      </c>
      <c r="B42" s="7" t="s">
        <v>19</v>
      </c>
      <c r="C42" s="7" t="s">
        <v>18</v>
      </c>
      <c r="D42" s="7"/>
      <c r="E42" s="7"/>
      <c r="F42" s="7"/>
      <c r="G42" s="7"/>
      <c r="H42" s="5"/>
      <c r="I42" s="5"/>
      <c r="J42" s="5"/>
      <c r="K42" s="7" t="s">
        <v>46</v>
      </c>
    </row>
    <row r="43" spans="1:11" ht="42.75">
      <c r="A43" s="8">
        <v>40635.29236111111</v>
      </c>
      <c r="B43" s="7" t="s">
        <v>11</v>
      </c>
      <c r="C43" s="7" t="s">
        <v>10</v>
      </c>
      <c r="D43" s="7" t="s">
        <v>23</v>
      </c>
      <c r="E43" s="7">
        <v>57</v>
      </c>
      <c r="F43" s="7">
        <v>57</v>
      </c>
      <c r="G43" s="7">
        <v>56</v>
      </c>
      <c r="H43" s="5">
        <f>+AVERAGE(E43:G43)</f>
      </c>
      <c r="I43" s="5">
        <f>700/(H43/9.5)</f>
      </c>
      <c r="J43" s="6">
        <f>+I43*3476</f>
      </c>
      <c r="K43" s="7" t="s">
        <v>42</v>
      </c>
    </row>
    <row r="44" spans="1:11" ht="57">
      <c r="A44" s="8">
        <v>40637.854166666664</v>
      </c>
      <c r="B44" s="7" t="s">
        <v>34</v>
      </c>
      <c r="C44" s="7" t="s">
        <v>33</v>
      </c>
      <c r="D44" s="7" t="s">
        <v>35</v>
      </c>
      <c r="E44" s="7">
        <v>43</v>
      </c>
      <c r="F44" s="7">
        <v>45</v>
      </c>
      <c r="G44" s="7">
        <v>43</v>
      </c>
      <c r="H44" s="5">
        <v>43.7</v>
      </c>
      <c r="I44" s="5">
        <v>152.17</v>
      </c>
      <c r="J44" s="5">
        <v>528942.92</v>
      </c>
      <c r="K44" s="7" t="s">
        <v>7</v>
      </c>
    </row>
    <row r="45" spans="1:11" ht="42.75">
      <c r="A45" s="8">
        <v>40638.52569444444</v>
      </c>
      <c r="B45" s="7" t="s">
        <v>34</v>
      </c>
      <c r="C45" s="7" t="s">
        <v>33</v>
      </c>
      <c r="D45" s="7"/>
      <c r="E45" s="7">
        <v>48</v>
      </c>
      <c r="F45" s="7">
        <v>48</v>
      </c>
      <c r="G45" s="7">
        <v>49</v>
      </c>
      <c r="H45" s="5">
        <v>48.3</v>
      </c>
      <c r="I45" s="5">
        <v>137.586</v>
      </c>
      <c r="J45" s="5">
        <v>478262.84</v>
      </c>
      <c r="K45" s="7" t="s">
        <v>7</v>
      </c>
    </row>
    <row r="46" spans="1:11" ht="57">
      <c r="A46" s="8">
        <v>40639.92083333334</v>
      </c>
      <c r="B46" s="7" t="s">
        <v>18</v>
      </c>
      <c r="C46" s="7"/>
      <c r="D46" s="7"/>
      <c r="E46" s="7"/>
      <c r="F46" s="7"/>
      <c r="G46" s="7"/>
      <c r="H46" s="5"/>
      <c r="I46" s="5"/>
      <c r="J46" s="5"/>
      <c r="K46" s="7"/>
    </row>
    <row r="47" spans="1:11" ht="57">
      <c r="A47" s="8">
        <v>40640.927083333336</v>
      </c>
      <c r="B47" s="7" t="s">
        <v>34</v>
      </c>
      <c r="C47" s="7" t="s">
        <v>33</v>
      </c>
      <c r="D47" s="7" t="s">
        <v>35</v>
      </c>
      <c r="E47" s="7">
        <v>50</v>
      </c>
      <c r="F47" s="7">
        <v>51</v>
      </c>
      <c r="G47" s="7">
        <v>50</v>
      </c>
      <c r="H47" s="5">
        <f>+AVERAGE(E47:G47)</f>
      </c>
      <c r="I47" s="5">
        <f>700/(H47/9.5)</f>
      </c>
      <c r="J47" s="5">
        <f>+I47*3476</f>
      </c>
      <c r="K47" s="7"/>
    </row>
    <row r="48" spans="1:11" ht="57">
      <c r="A48" s="8">
        <v>40641.86597222222</v>
      </c>
      <c r="B48" s="7" t="s">
        <v>34</v>
      </c>
      <c r="C48" s="7" t="s">
        <v>33</v>
      </c>
      <c r="D48" s="7" t="s">
        <v>35</v>
      </c>
      <c r="E48" s="7">
        <v>51</v>
      </c>
      <c r="F48" s="7">
        <v>51</v>
      </c>
      <c r="G48" s="7">
        <v>51</v>
      </c>
      <c r="H48" s="5">
        <f>+AVERAGE(E48:G48)</f>
      </c>
      <c r="I48" s="5">
        <f>700/(H48/9.5)</f>
      </c>
      <c r="J48" s="5">
        <f>+I48*3476</f>
      </c>
      <c r="K48" s="7"/>
    </row>
    <row r="49" spans="1:11" ht="57">
      <c r="A49" s="8">
        <v>40642.875</v>
      </c>
      <c r="B49" s="7" t="s">
        <v>34</v>
      </c>
      <c r="C49" s="7" t="s">
        <v>33</v>
      </c>
      <c r="D49" s="7" t="s">
        <v>35</v>
      </c>
      <c r="E49" s="7">
        <v>53</v>
      </c>
      <c r="F49" s="7">
        <v>53</v>
      </c>
      <c r="G49" s="7">
        <v>53</v>
      </c>
      <c r="H49" s="5">
        <f>+AVERAGE(E49:G49)</f>
      </c>
      <c r="I49" s="5">
        <f>700/(H49/9.5)</f>
      </c>
      <c r="J49" s="5">
        <f>+I49*3476</f>
      </c>
      <c r="K49" s="7" t="s">
        <v>46</v>
      </c>
    </row>
    <row r="50" spans="1:11" ht="57">
      <c r="A50" s="8">
        <v>40643.8125</v>
      </c>
      <c r="B50" s="7" t="s">
        <v>34</v>
      </c>
      <c r="C50" s="7" t="s">
        <v>38</v>
      </c>
      <c r="D50" s="7" t="s">
        <v>35</v>
      </c>
      <c r="E50" s="7">
        <v>52</v>
      </c>
      <c r="F50" s="7">
        <v>52</v>
      </c>
      <c r="G50" s="7">
        <v>52</v>
      </c>
      <c r="H50" s="5">
        <f>+AVERAGE(E50:G50)</f>
      </c>
      <c r="I50" s="5">
        <f>700/(H50/9.5)</f>
      </c>
      <c r="J50" s="5">
        <f>+I50*3476</f>
      </c>
      <c r="K50" s="7"/>
    </row>
    <row r="51" spans="1:11" ht="57">
      <c r="A51" s="8">
        <v>40643.88333333333</v>
      </c>
      <c r="B51" s="7" t="s">
        <v>34</v>
      </c>
      <c r="C51" s="7" t="s">
        <v>33</v>
      </c>
      <c r="D51" s="7"/>
      <c r="E51" s="7">
        <v>53</v>
      </c>
      <c r="F51" s="7">
        <v>54</v>
      </c>
      <c r="G51" s="7">
        <v>54</v>
      </c>
      <c r="H51" s="5">
        <f>+AVERAGE(E51:G51)</f>
      </c>
      <c r="I51" s="5">
        <f>700/(H51/9.5)</f>
      </c>
      <c r="J51" s="5">
        <f>+I51*3476</f>
      </c>
      <c r="K51" s="7" t="s">
        <v>31</v>
      </c>
    </row>
    <row r="52" spans="1:11" ht="57">
      <c r="A52" s="8">
        <v>40644.76388888889</v>
      </c>
      <c r="B52" s="7" t="s">
        <v>34</v>
      </c>
      <c r="C52" s="7" t="s">
        <v>33</v>
      </c>
      <c r="D52" s="7"/>
      <c r="E52" s="7">
        <v>55</v>
      </c>
      <c r="F52" s="7">
        <v>55</v>
      </c>
      <c r="G52" s="7">
        <v>55</v>
      </c>
      <c r="H52" s="5">
        <f>+AVERAGE(E52:G52)</f>
      </c>
      <c r="I52" s="5">
        <f>700/(H52/9.5)</f>
      </c>
      <c r="J52" s="5">
        <f>+I52*3476</f>
      </c>
      <c r="K52" s="7" t="s">
        <v>31</v>
      </c>
    </row>
    <row r="53" spans="1:11" ht="15" customHeight="1">
      <c r="A53" s="8"/>
      <c r="B53" s="7"/>
      <c r="C53" s="7"/>
      <c r="D53" s="7"/>
      <c r="E53" s="7"/>
      <c r="F53" s="7"/>
      <c r="G53" s="7"/>
      <c r="H53" s="5">
        <f>+AVERAGE(E53:G53)</f>
      </c>
      <c r="I53" s="5">
        <f>700/(H53/9.5)</f>
      </c>
      <c r="J53" s="5">
        <f>+I53*3476</f>
      </c>
      <c r="K53" s="7"/>
    </row>
    <row r="54" spans="1:11" ht="15" customHeight="1">
      <c r="A54" s="8"/>
      <c r="B54" s="7"/>
      <c r="C54" s="7"/>
      <c r="D54" s="7"/>
      <c r="E54" s="7"/>
      <c r="F54" s="7"/>
      <c r="G54" s="7"/>
      <c r="H54" s="5"/>
      <c r="I54" s="5"/>
      <c r="J54" s="5"/>
      <c r="K54" s="7"/>
    </row>
    <row r="55" spans="1:11" ht="15" customHeight="1">
      <c r="A55" s="8"/>
      <c r="B55" s="7"/>
      <c r="C55" s="7"/>
      <c r="D55" s="7"/>
      <c r="E55" s="7"/>
      <c r="F55" s="7"/>
      <c r="G55" s="7"/>
      <c r="H55" s="5"/>
      <c r="I55" s="5"/>
      <c r="J55" s="5"/>
      <c r="K55" s="7"/>
    </row>
    <row r="56" spans="1:11" ht="15" customHeight="1">
      <c r="A56" s="8"/>
      <c r="B56" s="7"/>
      <c r="C56" s="7"/>
      <c r="D56" s="7"/>
      <c r="E56" s="7"/>
      <c r="F56" s="7"/>
      <c r="G56" s="7"/>
      <c r="H56" s="5"/>
      <c r="I56" s="5"/>
      <c r="J56" s="5"/>
      <c r="K56" s="7"/>
    </row>
    <row r="57" spans="1:11" ht="15" customHeight="1">
      <c r="A57" s="8"/>
      <c r="B57" s="7"/>
      <c r="C57" s="7"/>
      <c r="D57" s="7"/>
      <c r="E57" s="7"/>
      <c r="F57" s="7"/>
      <c r="G57" s="7"/>
      <c r="H57" s="5"/>
      <c r="I57" s="5"/>
      <c r="J57" s="5"/>
      <c r="K57" s="7"/>
    </row>
    <row r="58" spans="1:11" ht="15" customHeight="1">
      <c r="A58" s="8"/>
      <c r="B58" s="7"/>
      <c r="C58" s="7"/>
      <c r="D58" s="7"/>
      <c r="E58" s="7"/>
      <c r="F58" s="7"/>
      <c r="G58" s="7"/>
      <c r="H58" s="5">
        <f>+AVERAGE(E58:G58)</f>
      </c>
      <c r="I58" s="5">
        <f>700/(H58/9.5)</f>
      </c>
      <c r="J58" s="5">
        <f>+I58*3476</f>
      </c>
      <c r="K58" s="7"/>
    </row>
    <row r="59" spans="1:11" ht="15" customHeight="1">
      <c r="A59" s="8"/>
      <c r="B59" s="7"/>
      <c r="C59" s="7"/>
      <c r="D59" s="7"/>
      <c r="E59" s="7"/>
      <c r="F59" s="7"/>
      <c r="G59" s="7"/>
      <c r="H59" s="5">
        <f>+AVERAGE(E59:G59)</f>
      </c>
      <c r="I59" s="5">
        <f>700/(H59/9.5)</f>
      </c>
      <c r="J59" s="5">
        <f>+I59*3476</f>
      </c>
      <c r="K59" s="7"/>
    </row>
    <row r="60" spans="1:11" ht="15" customHeight="1">
      <c r="A60" s="8"/>
      <c r="B60" s="7"/>
      <c r="C60" s="7"/>
      <c r="D60" s="7"/>
      <c r="E60" s="7"/>
      <c r="F60" s="7"/>
      <c r="G60" s="7"/>
      <c r="H60" s="5">
        <f>+AVERAGE(E60:G60)</f>
      </c>
      <c r="I60" s="5">
        <f>700/(H60/9.5)</f>
      </c>
      <c r="J60" s="5">
        <f>+I60*3476</f>
      </c>
      <c r="K60" s="7"/>
    </row>
    <row r="61" spans="1:11" ht="15" customHeight="1">
      <c r="A61" s="8"/>
      <c r="B61" s="7"/>
      <c r="C61" s="7"/>
      <c r="D61" s="7"/>
      <c r="E61" s="7"/>
      <c r="F61" s="7"/>
      <c r="G61" s="7"/>
      <c r="H61" s="5">
        <f>+AVERAGE(E61:G61)</f>
      </c>
      <c r="I61" s="5">
        <f>700/(H61/9.5)</f>
      </c>
      <c r="J61" s="5">
        <f>+I61*3476</f>
      </c>
      <c r="K61" s="7"/>
    </row>
    <row r="62" spans="1:11" ht="15" customHeight="1">
      <c r="A62" s="8"/>
      <c r="B62" s="7"/>
      <c r="C62" s="7"/>
      <c r="D62" s="7"/>
      <c r="E62" s="7"/>
      <c r="F62" s="7"/>
      <c r="G62" s="7"/>
      <c r="H62" s="5">
        <f>+AVERAGE(E62:G62)</f>
      </c>
      <c r="I62" s="5">
        <f>700/(H62/9.5)</f>
      </c>
      <c r="J62" s="5">
        <f>+I62*3476</f>
      </c>
      <c r="K62" s="7"/>
    </row>
    <row r="63" spans="1:11" ht="15" customHeight="1">
      <c r="A63" s="8"/>
      <c r="B63" s="7"/>
      <c r="C63" s="7"/>
      <c r="D63" s="7"/>
      <c r="E63" s="7"/>
      <c r="F63" s="7"/>
      <c r="G63" s="7"/>
      <c r="H63" s="5">
        <f>+AVERAGE(E63:G63)</f>
      </c>
      <c r="I63" s="5">
        <f>700/(H63/9.5)</f>
      </c>
      <c r="J63" s="5">
        <f>+I63*3476</f>
      </c>
      <c r="K63" s="7"/>
    </row>
    <row r="64" spans="1:11" ht="15" customHeight="1">
      <c r="A64" s="8"/>
      <c r="B64" s="7"/>
      <c r="C64" s="7"/>
      <c r="D64" s="7"/>
      <c r="E64" s="7"/>
      <c r="F64" s="7"/>
      <c r="G64" s="7"/>
      <c r="H64" s="5">
        <f>+AVERAGE(E64:G64)</f>
      </c>
      <c r="I64" s="5">
        <f>700/(H64/9.5)</f>
      </c>
      <c r="J64" s="5">
        <f>+I64*3476</f>
      </c>
      <c r="K64" s="7"/>
    </row>
    <row r="65" spans="1:11" ht="15" customHeight="1">
      <c r="A65" s="8"/>
      <c r="B65" s="7"/>
      <c r="C65" s="7"/>
      <c r="D65" s="7"/>
      <c r="E65" s="7"/>
      <c r="F65" s="7"/>
      <c r="G65" s="7"/>
      <c r="H65" s="5">
        <f>+AVERAGE(E65:G65)</f>
      </c>
      <c r="I65" s="5">
        <f>700/(H65/9.5)</f>
      </c>
      <c r="J65" s="5">
        <f>+I65*3476</f>
      </c>
      <c r="K65" s="7"/>
    </row>
    <row r="66" spans="1:11" ht="15" customHeight="1">
      <c r="A66" s="8"/>
      <c r="B66" s="7"/>
      <c r="C66" s="7"/>
      <c r="D66" s="7"/>
      <c r="E66" s="7"/>
      <c r="F66" s="7"/>
      <c r="G66" s="7"/>
      <c r="H66" s="5">
        <f>+AVERAGE(E66:G66)</f>
      </c>
      <c r="I66" s="5">
        <f>700/(H66/9.5)</f>
      </c>
      <c r="J66" s="5">
        <f>+I66*3476</f>
      </c>
      <c r="K66" s="7"/>
    </row>
    <row r="67" spans="1:11" ht="15" customHeight="1">
      <c r="A67" s="8"/>
      <c r="B67" s="7"/>
      <c r="C67" s="7"/>
      <c r="D67" s="7"/>
      <c r="E67" s="7"/>
      <c r="F67" s="7"/>
      <c r="G67" s="7"/>
      <c r="H67" s="5">
        <f>+AVERAGE(E67:G67)</f>
      </c>
      <c r="I67" s="5">
        <f>700/(H67/9.5)</f>
      </c>
      <c r="J67" s="5">
        <f>+I67*3476</f>
      </c>
      <c r="K67" s="7"/>
    </row>
    <row r="68" spans="1:11" ht="15" customHeight="1">
      <c r="A68" s="8"/>
      <c r="B68" s="7"/>
      <c r="C68" s="7"/>
      <c r="D68" s="7"/>
      <c r="E68" s="7"/>
      <c r="F68" s="7"/>
      <c r="G68" s="7"/>
      <c r="H68" s="5">
        <f>+AVERAGE(E68:G68)</f>
      </c>
      <c r="I68" s="5">
        <f>700/(H68/9.5)</f>
      </c>
      <c r="J68" s="5">
        <f>+I68*3476</f>
      </c>
      <c r="K68" s="7"/>
    </row>
    <row r="69" spans="1:11" ht="15" customHeight="1">
      <c r="A69" s="8"/>
      <c r="B69" s="7"/>
      <c r="C69" s="7"/>
      <c r="D69" s="7"/>
      <c r="E69" s="7"/>
      <c r="F69" s="7"/>
      <c r="G69" s="7"/>
      <c r="H69" s="5">
        <f>+AVERAGE(E69:G69)</f>
      </c>
      <c r="I69" s="5">
        <f>700/(H69/9.5)</f>
      </c>
      <c r="J69" s="5">
        <f>+I69*3476</f>
      </c>
      <c r="K69" s="7"/>
    </row>
    <row r="70" spans="1:11" ht="15" customHeight="1">
      <c r="A70" s="8"/>
      <c r="B70" s="7"/>
      <c r="C70" s="7"/>
      <c r="D70" s="7"/>
      <c r="E70" s="7"/>
      <c r="F70" s="7"/>
      <c r="G70" s="7"/>
      <c r="H70" s="5">
        <f>+AVERAGE(E70:G70)</f>
      </c>
      <c r="I70" s="5">
        <f>700/(H70/9.5)</f>
      </c>
      <c r="J70" s="5">
        <f>+I70*3476</f>
      </c>
      <c r="K70" s="7"/>
    </row>
    <row r="71" spans="1:11" ht="15" customHeight="1">
      <c r="A71" s="8"/>
      <c r="B71" s="7"/>
      <c r="C71" s="7"/>
      <c r="D71" s="7"/>
      <c r="E71" s="7"/>
      <c r="F71" s="7"/>
      <c r="G71" s="7"/>
      <c r="H71" s="5">
        <f>+AVERAGE(E71:G71)</f>
      </c>
      <c r="I71" s="5">
        <f>700/(H71/9.5)</f>
      </c>
      <c r="J71" s="5">
        <f>+I71*3476</f>
      </c>
      <c r="K71" s="7"/>
    </row>
    <row r="72" spans="1:11" ht="15" customHeight="1">
      <c r="A72" s="8"/>
      <c r="B72" s="7"/>
      <c r="C72" s="7"/>
      <c r="D72" s="7"/>
      <c r="E72" s="7"/>
      <c r="F72" s="7"/>
      <c r="G72" s="7"/>
      <c r="H72" s="5">
        <f>+AVERAGE(E72:G72)</f>
      </c>
      <c r="I72" s="5">
        <f>700/(H72/9.5)</f>
      </c>
      <c r="J72" s="5">
        <f>+I72*3476</f>
      </c>
      <c r="K72" s="7"/>
    </row>
    <row r="73" spans="1:11" ht="15" customHeight="1">
      <c r="A73" s="8"/>
      <c r="B73" s="7"/>
      <c r="C73" s="7"/>
      <c r="D73" s="7"/>
      <c r="E73" s="7"/>
      <c r="F73" s="7"/>
      <c r="G73" s="7"/>
      <c r="H73" s="5"/>
      <c r="I73" s="5"/>
      <c r="J73" s="5"/>
      <c r="K73" s="7"/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/>
  </sheetViews>
  <sheetFormatPr defaultColWidth="9.140625" defaultRowHeight="15" customHeight="1"/>
  <cols>
    <col min="1" max="1" width="18.421875" style="0" customWidth="1"/>
    <col min="2" max="2" width="13.8515625" style="0" customWidth="1"/>
    <col min="3" max="3" width="18.140625" style="0" customWidth="1"/>
    <col min="4" max="6" width="9.140625" style="0" customWidth="1"/>
  </cols>
  <sheetData>
    <row r="1" spans="1:3" ht="38.25">
      <c r="A1" s="9">
        <f>'Moon observation data'!A3</f>
      </c>
      <c r="B1" s="9" t="s">
        <v>50</v>
      </c>
      <c r="C1" s="9" t="s">
        <v>36</v>
      </c>
    </row>
    <row r="2" spans="1:3" ht="15" customHeight="1">
      <c r="A2" s="10">
        <f>'Moon observation data'!A4</f>
      </c>
      <c r="B2" s="11">
        <v>0</v>
      </c>
      <c r="C2" s="12">
        <f>'Moon observation data'!J4</f>
      </c>
    </row>
    <row r="3" spans="1:3" ht="15" customHeight="1">
      <c r="A3" s="10">
        <f>'Moon observation data'!A5</f>
      </c>
      <c r="B3" s="11">
        <f>INT(((A3-A2)*24))</f>
      </c>
      <c r="C3" s="12">
        <f>'Moon observation data'!J5</f>
      </c>
    </row>
    <row r="4" spans="1:3" ht="15" customHeight="1">
      <c r="A4" s="10">
        <f>'Moon observation data'!A6</f>
      </c>
      <c r="B4" s="11">
        <f>INT(((A4-A2)*24))</f>
      </c>
      <c r="C4" s="12">
        <f>'Moon observation data'!J6</f>
      </c>
    </row>
    <row r="5" spans="1:3" ht="15" customHeight="1">
      <c r="A5" s="10">
        <f>'Moon observation data'!A7</f>
      </c>
      <c r="B5" s="11">
        <f>INT(((A5-A2)*24))</f>
      </c>
      <c r="C5" s="12">
        <f>'Moon observation data'!J7</f>
      </c>
    </row>
    <row r="6" spans="1:3" ht="15" customHeight="1">
      <c r="A6" s="10">
        <f>'Moon observation data'!A8</f>
      </c>
      <c r="B6" s="11">
        <f>INT(((A6-A2)*24))</f>
      </c>
      <c r="C6" s="12">
        <f>'Moon observation data'!J8</f>
      </c>
    </row>
    <row r="7" spans="1:3" ht="15" customHeight="1">
      <c r="A7" s="10">
        <f>'Moon observation data'!A9</f>
      </c>
      <c r="B7" s="11">
        <f>INT(((A7-A2)*24))</f>
      </c>
      <c r="C7" s="12">
        <f>'Moon observation data'!J9</f>
      </c>
    </row>
    <row r="8" spans="1:3" ht="15" customHeight="1">
      <c r="A8" s="10">
        <f>'Moon observation data'!A10</f>
      </c>
      <c r="B8" s="11">
        <f>INT(((A8-A2)*24))</f>
      </c>
      <c r="C8" s="12">
        <f>'Moon observation data'!J10</f>
      </c>
    </row>
    <row r="9" spans="1:3" ht="15" customHeight="1">
      <c r="A9" s="10">
        <f>'Moon observation data'!A11</f>
      </c>
      <c r="B9" s="11">
        <f>INT(((A9-A2)*24))</f>
      </c>
      <c r="C9" s="12">
        <f>'Moon observation data'!J11</f>
      </c>
    </row>
    <row r="10" spans="1:3" ht="15" customHeight="1">
      <c r="A10" s="10">
        <f>'Moon observation data'!A12</f>
      </c>
      <c r="B10" s="11">
        <f>INT(((A10-A2)*24))</f>
      </c>
      <c r="C10" s="12">
        <f>'Moon observation data'!J12</f>
      </c>
    </row>
    <row r="11" spans="1:3" ht="15" customHeight="1">
      <c r="A11" s="10">
        <f>'Moon observation data'!A13</f>
      </c>
      <c r="B11" s="11">
        <f>INT((A11-A2))*24</f>
      </c>
      <c r="C11" s="12">
        <f>'Moon observation data'!J13</f>
      </c>
    </row>
    <row r="12" spans="1:3" ht="15" customHeight="1">
      <c r="A12" s="10">
        <f>'Moon observation data'!A14</f>
      </c>
      <c r="B12" s="11">
        <f>INT(((A12-A2)*24))</f>
      </c>
      <c r="C12" s="12">
        <f>'Moon observation data'!J14</f>
      </c>
    </row>
    <row r="13" spans="1:3" ht="15" customHeight="1">
      <c r="A13" s="10">
        <f>'Moon observation data'!A15</f>
      </c>
      <c r="B13" s="11">
        <f>INT(((A13-A2)*24))</f>
      </c>
      <c r="C13" s="12">
        <f>'Moon observation data'!J15</f>
      </c>
    </row>
    <row r="14" spans="1:3" ht="15" customHeight="1">
      <c r="A14" s="10">
        <f>'Moon observation data'!A16</f>
      </c>
      <c r="B14" s="11">
        <f>INT(((A14-A2)*24))</f>
      </c>
      <c r="C14" s="12">
        <f>'Moon observation data'!J16</f>
      </c>
    </row>
    <row r="15" spans="1:3" ht="15" customHeight="1">
      <c r="A15" s="10">
        <f>'Moon observation data'!A17</f>
      </c>
      <c r="B15" s="11">
        <f>INT(((A15-A2)*24))</f>
      </c>
      <c r="C15" s="12">
        <f>'Moon observation data'!J17</f>
      </c>
    </row>
    <row r="16" spans="1:3" ht="15" customHeight="1">
      <c r="A16" s="10">
        <f>'Moon observation data'!A18</f>
      </c>
      <c r="B16" s="11">
        <f>INT(((A16-A2)*24))</f>
      </c>
      <c r="C16" s="12">
        <f>'Moon observation data'!J18</f>
      </c>
    </row>
    <row r="17" spans="1:3" ht="15" customHeight="1">
      <c r="A17" s="10">
        <f>'Moon observation data'!A19</f>
      </c>
      <c r="B17" s="11">
        <f>INT(((A17-A2)*24))</f>
      </c>
      <c r="C17" s="12">
        <f>'Moon observation data'!J19</f>
      </c>
    </row>
    <row r="18" spans="1:3" ht="15" customHeight="1">
      <c r="A18" s="10">
        <f>'Moon observation data'!A20</f>
      </c>
      <c r="B18" s="11">
        <f>INT(((A18-A2)*24))</f>
      </c>
      <c r="C18" s="12">
        <f>'Moon observation data'!J20</f>
      </c>
    </row>
    <row r="19" spans="1:3" ht="15" customHeight="1">
      <c r="A19" s="10">
        <f>'Moon observation data'!A21</f>
      </c>
      <c r="B19" s="11">
        <f>INT(((A19-A2)*24))</f>
      </c>
      <c r="C19" s="12">
        <f>'Moon observation data'!J21</f>
      </c>
    </row>
    <row r="20" spans="1:3" ht="15" customHeight="1">
      <c r="A20" s="10">
        <f>'Moon observation data'!A22</f>
      </c>
      <c r="B20" s="11">
        <f>INT(((A20-A2)*24))</f>
      </c>
      <c r="C20" s="12">
        <f>'Moon observation data'!J22</f>
      </c>
    </row>
    <row r="21" spans="1:3" ht="15" customHeight="1">
      <c r="A21" s="10">
        <f>'Moon observation data'!A23</f>
      </c>
      <c r="B21" s="11">
        <f>INT(((A21-A2)*24))</f>
      </c>
      <c r="C21" s="12">
        <f>'Moon observation data'!J23</f>
      </c>
    </row>
    <row r="22" spans="1:3" ht="15" customHeight="1">
      <c r="A22" s="10">
        <f>'Moon observation data'!A24</f>
      </c>
      <c r="B22" s="11">
        <f>INT(((A22-A2)*24))</f>
      </c>
      <c r="C22" s="12">
        <f>'Moon observation data'!J24</f>
      </c>
    </row>
    <row r="23" spans="1:3" ht="15" customHeight="1">
      <c r="A23" s="10">
        <f>'Moon observation data'!A25</f>
      </c>
      <c r="B23" s="11">
        <f>INT(((A23-A2)*24))</f>
      </c>
      <c r="C23" s="12">
        <f>'Moon observation data'!J25</f>
      </c>
    </row>
    <row r="24" spans="1:3" ht="15" customHeight="1">
      <c r="A24" s="10">
        <f>'Moon observation data'!A26</f>
      </c>
      <c r="B24" s="11">
        <f>INT(((A24-A2)*24))</f>
      </c>
      <c r="C24" s="12">
        <f>'Moon observation data'!J26</f>
      </c>
    </row>
    <row r="25" spans="1:3" ht="15" customHeight="1">
      <c r="A25" s="10">
        <f>'Moon observation data'!A27</f>
      </c>
      <c r="B25" s="11">
        <f>INT(((A25-A2)*24))</f>
      </c>
      <c r="C25" s="12">
        <f>'Moon observation data'!J27</f>
      </c>
    </row>
    <row r="26" spans="1:3" ht="15" customHeight="1">
      <c r="A26" s="10">
        <f>'Moon observation data'!A28</f>
      </c>
      <c r="B26" s="11">
        <f>INT(((A26-A2)*24))</f>
      </c>
      <c r="C26" s="12">
        <f>'Moon observation data'!J28</f>
      </c>
    </row>
    <row r="27" spans="1:3" ht="15" customHeight="1">
      <c r="A27" s="10">
        <f>'Moon observation data'!A29</f>
      </c>
      <c r="B27" s="11">
        <f>INT(((A27-A2)*24))</f>
      </c>
      <c r="C27" s="12">
        <f>'Moon observation data'!J29</f>
      </c>
    </row>
    <row r="28" spans="1:3" ht="15" customHeight="1">
      <c r="A28" s="10">
        <f>'Moon observation data'!A30</f>
      </c>
      <c r="B28" s="11">
        <f>INT(((A28-A2)*24))</f>
      </c>
      <c r="C28" s="12">
        <f>'Moon observation data'!J30</f>
      </c>
    </row>
    <row r="29" spans="1:3" ht="15" customHeight="1">
      <c r="A29" s="10">
        <f>'Moon observation data'!A31</f>
      </c>
      <c r="B29" s="11">
        <f>INT(((A29-A2)*24))</f>
      </c>
      <c r="C29" s="12">
        <f>'Moon observation data'!J31</f>
      </c>
    </row>
    <row r="30" spans="1:3" ht="15" customHeight="1">
      <c r="A30" s="10">
        <f>'Moon observation data'!A32</f>
      </c>
      <c r="B30" s="11">
        <f>INT(((A30-A2)*24))</f>
      </c>
      <c r="C30" s="12">
        <f>'Moon observation data'!J32</f>
      </c>
    </row>
    <row r="31" spans="1:3" ht="15" customHeight="1">
      <c r="A31" s="10">
        <f>'Moon observation data'!A33</f>
      </c>
      <c r="B31" s="11">
        <f>INT(((A31-A2)*24))</f>
      </c>
      <c r="C31" s="12">
        <f>'Moon observation data'!J33</f>
      </c>
    </row>
    <row r="32" spans="1:3" ht="15" customHeight="1">
      <c r="A32" s="10">
        <f>'Moon observation data'!A34</f>
      </c>
      <c r="B32" s="11">
        <f>INT(((A32-A2)*24))</f>
      </c>
      <c r="C32" s="12">
        <f>'Moon observation data'!J34</f>
      </c>
    </row>
    <row r="33" spans="1:3" ht="15" customHeight="1">
      <c r="A33" s="10">
        <f>'Moon observation data'!A35</f>
      </c>
      <c r="B33" s="11">
        <f>INT(((A33-A2)*24))</f>
      </c>
      <c r="C33" s="12">
        <f>'Moon observation data'!J35</f>
      </c>
    </row>
    <row r="34" spans="1:3" ht="15" customHeight="1">
      <c r="A34" s="10">
        <f>'Moon observation data'!A36</f>
      </c>
      <c r="B34" s="11">
        <f>INT(((A34-A2)*24))</f>
      </c>
      <c r="C34" s="12">
        <f>'Moon observation data'!J36</f>
      </c>
    </row>
    <row r="35" spans="1:3" ht="15" customHeight="1">
      <c r="A35" s="10">
        <f>'Moon observation data'!A37</f>
      </c>
      <c r="B35" s="11">
        <f>INT(((A35-A2)*24))</f>
      </c>
      <c r="C35" s="12">
        <f>'Moon observation data'!J37</f>
      </c>
    </row>
    <row r="36" spans="1:3" ht="15" customHeight="1">
      <c r="A36" s="10">
        <f>'Moon observation data'!A38</f>
      </c>
      <c r="B36" s="11">
        <f>INT(((A36-A2)*24))</f>
      </c>
      <c r="C36" s="12">
        <f>'Moon observation data'!J38</f>
      </c>
    </row>
    <row r="37" spans="1:3" ht="15" customHeight="1">
      <c r="A37" s="10">
        <f>'Moon observation data'!A39</f>
      </c>
      <c r="B37" s="11">
        <f>INT(((A37-A2)*24))</f>
      </c>
      <c r="C37" s="12">
        <f>'Moon observation data'!J39</f>
      </c>
    </row>
    <row r="38" spans="1:3" ht="15" customHeight="1">
      <c r="A38" s="10">
        <f>'Moon observation data'!A40</f>
      </c>
      <c r="B38" s="11">
        <f>INT(((A38-A2)*24))</f>
      </c>
      <c r="C38" s="12">
        <f>'Moon observation data'!J40</f>
      </c>
    </row>
    <row r="39" spans="1:3" ht="15" customHeight="1">
      <c r="A39" s="10">
        <f>'Moon observation data'!A41</f>
      </c>
      <c r="B39" s="11">
        <f>INT(((A39-A2)*24))</f>
      </c>
      <c r="C39" s="12">
        <f>'Moon observation data'!J41</f>
      </c>
    </row>
    <row r="40" spans="1:3" ht="15" customHeight="1">
      <c r="A40" s="10">
        <f>'Moon observation data'!A42</f>
      </c>
      <c r="B40" s="11">
        <f>INT(((A40-A2)*24))</f>
      </c>
      <c r="C40" s="12">
        <f>'Moon observation data'!J42</f>
      </c>
    </row>
    <row r="41" spans="1:3" ht="15" customHeight="1">
      <c r="A41" s="10">
        <f>'Moon observation data'!A43</f>
      </c>
      <c r="B41" s="11">
        <f>INT(((A41-A3)*24))</f>
      </c>
      <c r="C41" s="12">
        <f>'Moon observation data'!J43</f>
      </c>
    </row>
    <row r="42" spans="1:3" ht="15" customHeight="1">
      <c r="A42" s="10">
        <f>'Moon observation data'!A46</f>
      </c>
      <c r="B42" s="11">
        <f>INT(((A42-A4)*24))</f>
      </c>
      <c r="C42" s="12">
        <f>'Moon observation data'!J46</f>
      </c>
    </row>
    <row r="43" spans="1:3" ht="15" customHeight="1">
      <c r="A43" s="10">
        <f>'Moon observation data'!A47</f>
      </c>
      <c r="B43" s="11">
        <f>INT(((A43-A5)*24))</f>
      </c>
      <c r="C43" s="12">
        <f>'Moon observation data'!J47</f>
      </c>
    </row>
    <row r="44" spans="1:3" ht="15" customHeight="1">
      <c r="A44" s="10">
        <f>'Moon observation data'!A48</f>
      </c>
      <c r="B44" s="11">
        <f>INT(((A44-A6)*24))</f>
      </c>
      <c r="C44" s="12">
        <f>'Moon observation data'!J48</f>
      </c>
    </row>
    <row r="45" spans="1:3" ht="15" customHeight="1">
      <c r="A45" s="10">
        <f>'Moon observation data'!A49</f>
      </c>
      <c r="B45" s="11">
        <f>INT(((A45-A7)*24))</f>
      </c>
      <c r="C45" s="12">
        <f>'Moon observation data'!J49</f>
      </c>
    </row>
    <row r="46" spans="1:3" ht="15" customHeight="1">
      <c r="A46" s="10">
        <f>'Moon observation data'!A50</f>
      </c>
      <c r="B46" s="11">
        <f>INT(((A46-A8)*24))</f>
      </c>
      <c r="C46" s="12">
        <f>'Moon observation data'!J50</f>
      </c>
    </row>
    <row r="47" spans="1:3" ht="15" customHeight="1">
      <c r="A47" s="10">
        <f>'Moon observation data'!A51</f>
      </c>
      <c r="B47" s="11">
        <f>INT(((A47-A9)*24))</f>
      </c>
      <c r="C47" s="12">
        <f>'Moon observation data'!J51</f>
      </c>
    </row>
    <row r="48" spans="1:3" ht="15" customHeight="1">
      <c r="A48" s="10">
        <f>'Moon observation data'!A52</f>
      </c>
      <c r="B48" s="11">
        <f>INT(((A48-A10)*24))</f>
      </c>
      <c r="C48" s="12">
        <f>'Moon observation data'!J52</f>
      </c>
    </row>
    <row r="49" spans="1:3" ht="15" customHeight="1">
      <c r="A49" s="1">
        <f>'Moon observation data'!A53</f>
      </c>
      <c r="B49" s="11">
        <f>INT(((A49-A11)*24))</f>
      </c>
      <c r="C49" s="12">
        <f>'Moon observation data'!J53</f>
      </c>
    </row>
    <row r="50" spans="1:3" ht="15" customHeight="1">
      <c r="A50" s="1">
        <f>'Moon observation data'!A54</f>
      </c>
      <c r="B50" s="11">
        <f>INT(((A50-A12)*24))</f>
      </c>
      <c r="C50" s="12">
        <f>'Moon observation data'!J54</f>
      </c>
    </row>
    <row r="51" spans="1:3" ht="15" customHeight="1">
      <c r="A51" s="1">
        <f>'Moon observation data'!A55</f>
      </c>
      <c r="B51" s="11">
        <f>INT(((A51-A13)*24))</f>
      </c>
      <c r="C51" s="12">
        <f>'Moon observation data'!J55</f>
      </c>
    </row>
    <row r="52" spans="1:3" ht="15" customHeight="1">
      <c r="A52" s="1">
        <f>'Moon observation data'!A56</f>
      </c>
      <c r="B52" s="11">
        <f>INT(((A52-A14)*24))</f>
      </c>
      <c r="C52" s="12">
        <f>'Moon observation data'!J56</f>
      </c>
    </row>
    <row r="53" spans="1:3" ht="15" customHeight="1">
      <c r="A53" s="1">
        <f>'Moon observation data'!A57</f>
      </c>
      <c r="B53" s="11">
        <f>INT(((A53-A15)*24))</f>
      </c>
      <c r="C53" s="12">
        <f>'Moon observation data'!J57</f>
      </c>
    </row>
    <row r="54" spans="1:3" ht="15" customHeight="1">
      <c r="A54" s="1">
        <f>'Moon observation data'!A58</f>
      </c>
      <c r="B54" s="11">
        <f>INT(((A54-A16)*24))</f>
      </c>
      <c r="C54" s="12">
        <f>'Moon observation data'!J58</f>
      </c>
    </row>
    <row r="55" spans="1:3" ht="15" customHeight="1">
      <c r="A55" s="1">
        <f>'Moon observation data'!A59</f>
      </c>
      <c r="B55" s="11">
        <f>INT(((A55-A17)*24))</f>
      </c>
      <c r="C55" s="12">
        <f>'Moon observation data'!J59</f>
      </c>
    </row>
    <row r="56" spans="1:3" ht="15" customHeight="1">
      <c r="A56" s="1">
        <f>'Moon observation data'!A60</f>
      </c>
      <c r="B56" s="11">
        <f>INT(((A56-A18)*24))</f>
      </c>
      <c r="C56" s="12">
        <f>'Moon observation data'!J60</f>
      </c>
    </row>
    <row r="57" spans="1:3" ht="15" customHeight="1">
      <c r="A57" s="1">
        <f>'Moon observation data'!A61</f>
      </c>
      <c r="B57" s="11">
        <f>INT(((A57-A19)*24))</f>
      </c>
      <c r="C57" s="12">
        <f>'Moon observation data'!J61</f>
      </c>
    </row>
    <row r="58" spans="1:3" ht="15" customHeight="1">
      <c r="A58" s="1">
        <f>'Moon observation data'!A62</f>
      </c>
      <c r="B58" s="11">
        <f>INT(((A58-A20)*24))</f>
      </c>
      <c r="C58" s="12">
        <f>'Moon observation data'!J62</f>
      </c>
    </row>
    <row r="59" spans="1:3" ht="15" customHeight="1">
      <c r="A59" s="1">
        <f>'Moon observation data'!A63</f>
      </c>
      <c r="B59" s="11">
        <f>INT(((A59-A21)*24))</f>
      </c>
      <c r="C59" s="12">
        <f>'Moon observation data'!J63</f>
      </c>
    </row>
    <row r="60" spans="1:3" ht="15" customHeight="1">
      <c r="A60" s="1">
        <f>'Moon observation data'!A64</f>
      </c>
      <c r="B60" s="11">
        <f>INT(((A60-A22)*24))</f>
      </c>
      <c r="C60" s="12">
        <f>'Moon observation data'!J64</f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 customHeight="1"/>
  <cols>
    <col min="1" max="6" width="9.140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